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edwar\Downloads\"/>
    </mc:Choice>
  </mc:AlternateContent>
  <xr:revisionPtr revIDLastSave="0" documentId="8_{09413A4A-527C-4B70-8159-2BC2746BEE3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udit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7" i="1" l="1"/>
  <c r="D36" i="1"/>
  <c r="D31" i="1"/>
  <c r="D28" i="1"/>
  <c r="D26" i="1"/>
  <c r="D25" i="1"/>
  <c r="D22" i="1"/>
  <c r="D20" i="1"/>
  <c r="D13" i="1"/>
  <c r="D12" i="1"/>
  <c r="D6" i="1"/>
</calcChain>
</file>

<file path=xl/sharedStrings.xml><?xml version="1.0" encoding="utf-8"?>
<sst xmlns="http://schemas.openxmlformats.org/spreadsheetml/2006/main" count="64" uniqueCount="56">
  <si>
    <t>SECTION</t>
  </si>
  <si>
    <t>ITEM</t>
  </si>
  <si>
    <t>INPUT</t>
  </si>
  <si>
    <t>FORMULA/OUTPUT</t>
  </si>
  <si>
    <t>NOTES</t>
  </si>
  <si>
    <t>🟦 Income Snapshot</t>
  </si>
  <si>
    <t>Monthly Net Income (₹)</t>
  </si>
  <si>
    <t>Enter your monthly net income</t>
  </si>
  <si>
    <t>Bonuses (Annual, ₹)</t>
  </si>
  <si>
    <t>Enter annual bonus</t>
  </si>
  <si>
    <t>Bonus Frequency (months)</t>
  </si>
  <si>
    <t>E.g. 12 for yearly, 6 for half-yearly</t>
  </si>
  <si>
    <t>Total Monthly Take-Home (₹)</t>
  </si>
  <si>
    <t>Auto-calculated</t>
  </si>
  <si>
    <t>🟥 Housing Commitments</t>
  </si>
  <si>
    <t>EMI Amount (₹)</t>
  </si>
  <si>
    <t>Enter your monthly EMI</t>
  </si>
  <si>
    <t>Rent (₹)</t>
  </si>
  <si>
    <t>If not owning, else leave 0</t>
  </si>
  <si>
    <t>Maintenance/Society Dues (₹)</t>
  </si>
  <si>
    <t>Monthly</t>
  </si>
  <si>
    <t>Property Tax (Annual, ₹)</t>
  </si>
  <si>
    <t>Annual, will be divided by 12</t>
  </si>
  <si>
    <t>Total Monthly Housing Cost (₹)</t>
  </si>
  <si>
    <t>Housing as % of Net Income</t>
  </si>
  <si>
    <t>Auto, color-coded</t>
  </si>
  <si>
    <t>🟧 Lifestyle &amp; Fixed Costs</t>
  </si>
  <si>
    <t>Car EMI (₹)</t>
  </si>
  <si>
    <t>Credit Card Minimums (₹)</t>
  </si>
  <si>
    <t>Childcare/Education (₹)</t>
  </si>
  <si>
    <t>Groceries + Utilities (₹)</t>
  </si>
  <si>
    <t>Insurance Premiums (₹)</t>
  </si>
  <si>
    <t>Total Fixed + Variable Spend (₹)</t>
  </si>
  <si>
    <t>🟨 Surplus &amp; Liquidity Test</t>
  </si>
  <si>
    <t>Monthly Surplus (₹)</t>
  </si>
  <si>
    <t>Emergency Fund Status (months)</t>
  </si>
  <si>
    <t>How many months of expenses saved?</t>
  </si>
  <si>
    <t>Monthly Investment Capacity (₹)</t>
  </si>
  <si>
    <t>How much you invest monthly?</t>
  </si>
  <si>
    <t>Liquidity Flag</t>
  </si>
  <si>
    <t>Emergency Fund Flag</t>
  </si>
  <si>
    <t>🟩 Compounding Leak Estimator</t>
  </si>
  <si>
    <t>Monthly Leak (₹)</t>
  </si>
  <si>
    <t>Unallocated surplus</t>
  </si>
  <si>
    <t>CAGR (%)</t>
  </si>
  <si>
    <t>Default 10, user-editable</t>
  </si>
  <si>
    <t>10-Year Lost Compounding (₹)</t>
  </si>
  <si>
    <t>Auto, shows lost compounding</t>
  </si>
  <si>
    <t>Lost Compounding Message</t>
  </si>
  <si>
    <t>🟫 Stress Test Score (Triple-Proof Light)</t>
  </si>
  <si>
    <t>6 months job loss?</t>
  </si>
  <si>
    <t>Yes/No</t>
  </si>
  <si>
    <t>30% portfolio drop?</t>
  </si>
  <si>
    <t>10% annual inflation?</t>
  </si>
  <si>
    <t>Triple-Proof Score</t>
  </si>
  <si>
    <t>Triple-Proof 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</si>
</sst>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rgb="FF006400"/>
      <name val="Calibri"/>
    </font>
    <font>
      <b/>
      <sz val="12"/>
      <color rgb="FFFFFFFF"/>
      <name val="Calibri"/>
    </font>
    <font>
      <b/>
      <sz val="12"/>
      <color rgb="FF8B8000"/>
      <name val="Calibri"/>
    </font>
    <font>
      <b/>
      <sz val="12"/>
      <color rgb="FFFFD7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C6EFCE"/>
        <bgColor rgb="FFC6EFCE"/>
      </patternFill>
    </fill>
    <fill>
      <patternFill patternType="solid">
        <fgColor rgb="FF800000"/>
        <bgColor rgb="FF800000"/>
      </patternFill>
    </fill>
    <fill>
      <patternFill patternType="solid">
        <fgColor rgb="FFFFD700"/>
        <bgColor rgb="FFFFD700"/>
      </patternFill>
    </fill>
    <fill>
      <patternFill patternType="solid">
        <fgColor rgb="FFFFF2CC"/>
        <bgColor rgb="FF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2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</cellXfs>
  <cellStyles count="1">
    <cellStyle name="Normal" xfId="0" builtinId="0"/>
  </cellStyles>
  <dxfs count="8">
    <dxf>
      <fill>
        <patternFill patternType="solid">
          <fgColor rgb="FFF4CCCC"/>
          <bgColor rgb="FFF4CCCC"/>
        </patternFill>
      </fill>
    </dxf>
    <dxf>
      <fill>
        <patternFill patternType="solid">
          <fgColor rgb="FFFFD700"/>
          <bgColor rgb="FFFFD700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FFD700"/>
          <bgColor rgb="FFFFD700"/>
        </patternFill>
      </fill>
    </dxf>
    <dxf>
      <fill>
        <patternFill patternType="solid">
          <fgColor rgb="FFF4CCCC"/>
          <bgColor rgb="FFF4CCCC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FFD700"/>
          <bgColor rgb="FFFFD700"/>
        </patternFill>
      </fill>
    </dxf>
    <dxf>
      <fill>
        <patternFill patternType="solid">
          <fgColor rgb="FFF4CCCC"/>
          <bgColor rgb="FFF4CC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7"/>
  <sheetViews>
    <sheetView tabSelected="1" workbookViewId="0"/>
  </sheetViews>
  <sheetFormatPr defaultRowHeight="14.5" x14ac:dyDescent="0.35"/>
  <cols>
    <col min="1" max="1" width="28" customWidth="1"/>
    <col min="2" max="2" width="32" customWidth="1"/>
    <col min="3" max="3" width="18" customWidth="1"/>
    <col min="4" max="4" width="28" customWidth="1"/>
    <col min="5" max="5" width="32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.5" x14ac:dyDescent="0.35">
      <c r="A2" s="2" t="s">
        <v>5</v>
      </c>
      <c r="B2" s="1"/>
      <c r="C2" s="1"/>
      <c r="D2" s="1"/>
      <c r="E2" s="1"/>
    </row>
    <row r="3" spans="1:5" x14ac:dyDescent="0.35">
      <c r="A3" s="1"/>
      <c r="B3" s="1" t="s">
        <v>6</v>
      </c>
      <c r="C3" s="3">
        <v>0</v>
      </c>
      <c r="D3" s="1"/>
      <c r="E3" s="1" t="s">
        <v>7</v>
      </c>
    </row>
    <row r="4" spans="1:5" x14ac:dyDescent="0.35">
      <c r="A4" s="1"/>
      <c r="B4" s="1" t="s">
        <v>8</v>
      </c>
      <c r="C4" s="3">
        <v>0</v>
      </c>
      <c r="D4" s="1"/>
      <c r="E4" s="1" t="s">
        <v>9</v>
      </c>
    </row>
    <row r="5" spans="1:5" x14ac:dyDescent="0.35">
      <c r="A5" s="1"/>
      <c r="B5" s="1" t="s">
        <v>10</v>
      </c>
      <c r="C5" s="3">
        <v>12</v>
      </c>
      <c r="D5" s="1"/>
      <c r="E5" s="1" t="s">
        <v>11</v>
      </c>
    </row>
    <row r="6" spans="1:5" x14ac:dyDescent="0.35">
      <c r="A6" s="1"/>
      <c r="B6" s="1" t="s">
        <v>12</v>
      </c>
      <c r="C6" s="3"/>
      <c r="D6" s="1" t="e">
        <f>B3+B4/B5</f>
        <v>#VALUE!</v>
      </c>
      <c r="E6" s="1" t="s">
        <v>13</v>
      </c>
    </row>
    <row r="7" spans="1:5" ht="15.5" x14ac:dyDescent="0.35">
      <c r="A7" s="4" t="s">
        <v>14</v>
      </c>
      <c r="B7" s="1"/>
      <c r="C7" s="3"/>
      <c r="D7" s="1"/>
      <c r="E7" s="1"/>
    </row>
    <row r="8" spans="1:5" x14ac:dyDescent="0.35">
      <c r="A8" s="1"/>
      <c r="B8" s="1" t="s">
        <v>15</v>
      </c>
      <c r="C8" s="3">
        <v>0</v>
      </c>
      <c r="D8" s="1"/>
      <c r="E8" s="1" t="s">
        <v>16</v>
      </c>
    </row>
    <row r="9" spans="1:5" x14ac:dyDescent="0.35">
      <c r="A9" s="1"/>
      <c r="B9" s="1" t="s">
        <v>17</v>
      </c>
      <c r="C9" s="3">
        <v>0</v>
      </c>
      <c r="D9" s="1"/>
      <c r="E9" s="1" t="s">
        <v>18</v>
      </c>
    </row>
    <row r="10" spans="1:5" x14ac:dyDescent="0.35">
      <c r="A10" s="1"/>
      <c r="B10" s="1" t="s">
        <v>19</v>
      </c>
      <c r="C10" s="3">
        <v>0</v>
      </c>
      <c r="D10" s="1"/>
      <c r="E10" s="1" t="s">
        <v>20</v>
      </c>
    </row>
    <row r="11" spans="1:5" x14ac:dyDescent="0.35">
      <c r="A11" s="1"/>
      <c r="B11" s="1" t="s">
        <v>21</v>
      </c>
      <c r="C11" s="3">
        <v>0</v>
      </c>
      <c r="D11" s="1"/>
      <c r="E11" s="1" t="s">
        <v>22</v>
      </c>
    </row>
    <row r="12" spans="1:5" x14ac:dyDescent="0.35">
      <c r="A12" s="1"/>
      <c r="B12" s="1" t="s">
        <v>23</v>
      </c>
      <c r="C12" s="3"/>
      <c r="D12" s="1" t="e">
        <f>B8+B9+B10+B11/12</f>
        <v>#VALUE!</v>
      </c>
      <c r="E12" s="1" t="s">
        <v>13</v>
      </c>
    </row>
    <row r="13" spans="1:5" x14ac:dyDescent="0.35">
      <c r="A13" s="1"/>
      <c r="B13" s="1" t="s">
        <v>24</v>
      </c>
      <c r="C13" s="3"/>
      <c r="D13" s="1" t="e">
        <f>B13/B6</f>
        <v>#VALUE!</v>
      </c>
      <c r="E13" s="1" t="s">
        <v>25</v>
      </c>
    </row>
    <row r="14" spans="1:5" ht="15.5" x14ac:dyDescent="0.35">
      <c r="A14" s="5" t="s">
        <v>26</v>
      </c>
      <c r="B14" s="1"/>
      <c r="C14" s="3"/>
      <c r="D14" s="1"/>
      <c r="E14" s="1"/>
    </row>
    <row r="15" spans="1:5" x14ac:dyDescent="0.35">
      <c r="A15" s="1"/>
      <c r="B15" s="1" t="s">
        <v>27</v>
      </c>
      <c r="C15" s="3">
        <v>0</v>
      </c>
      <c r="D15" s="1"/>
      <c r="E15" s="1"/>
    </row>
    <row r="16" spans="1:5" x14ac:dyDescent="0.35">
      <c r="A16" s="1"/>
      <c r="B16" s="1" t="s">
        <v>28</v>
      </c>
      <c r="C16" s="3">
        <v>0</v>
      </c>
      <c r="D16" s="1"/>
      <c r="E16" s="1"/>
    </row>
    <row r="17" spans="1:5" x14ac:dyDescent="0.35">
      <c r="A17" s="1"/>
      <c r="B17" s="1" t="s">
        <v>29</v>
      </c>
      <c r="C17" s="3">
        <v>0</v>
      </c>
      <c r="D17" s="1"/>
      <c r="E17" s="1"/>
    </row>
    <row r="18" spans="1:5" x14ac:dyDescent="0.35">
      <c r="A18" s="1"/>
      <c r="B18" s="1" t="s">
        <v>30</v>
      </c>
      <c r="C18" s="3">
        <v>0</v>
      </c>
      <c r="D18" s="1"/>
      <c r="E18" s="1"/>
    </row>
    <row r="19" spans="1:5" x14ac:dyDescent="0.35">
      <c r="A19" s="1"/>
      <c r="B19" s="1" t="s">
        <v>31</v>
      </c>
      <c r="C19" s="3">
        <v>0</v>
      </c>
      <c r="D19" s="1"/>
      <c r="E19" s="1"/>
    </row>
    <row r="20" spans="1:5" x14ac:dyDescent="0.35">
      <c r="A20" s="1"/>
      <c r="B20" s="1" t="s">
        <v>32</v>
      </c>
      <c r="C20" s="3"/>
      <c r="D20" s="1" t="e">
        <f>B17+B18+B19+B20+B21</f>
        <v>#VALUE!</v>
      </c>
      <c r="E20" s="1" t="s">
        <v>13</v>
      </c>
    </row>
    <row r="21" spans="1:5" ht="15.5" x14ac:dyDescent="0.35">
      <c r="A21" s="6" t="s">
        <v>33</v>
      </c>
      <c r="B21" s="1"/>
      <c r="C21" s="3"/>
      <c r="D21" s="1"/>
      <c r="E21" s="1"/>
    </row>
    <row r="22" spans="1:5" x14ac:dyDescent="0.35">
      <c r="A22" s="1"/>
      <c r="B22" s="1" t="s">
        <v>34</v>
      </c>
      <c r="C22" s="3"/>
      <c r="D22" s="1" t="e">
        <f>B6-(B13+B22)</f>
        <v>#VALUE!</v>
      </c>
      <c r="E22" s="1" t="s">
        <v>13</v>
      </c>
    </row>
    <row r="23" spans="1:5" x14ac:dyDescent="0.35">
      <c r="A23" s="1"/>
      <c r="B23" s="1" t="s">
        <v>35</v>
      </c>
      <c r="C23" s="3">
        <v>0</v>
      </c>
      <c r="D23" s="1"/>
      <c r="E23" s="1" t="s">
        <v>36</v>
      </c>
    </row>
    <row r="24" spans="1:5" x14ac:dyDescent="0.35">
      <c r="A24" s="1"/>
      <c r="B24" s="1" t="s">
        <v>37</v>
      </c>
      <c r="C24" s="3">
        <v>0</v>
      </c>
      <c r="D24" s="1"/>
      <c r="E24" s="1" t="s">
        <v>38</v>
      </c>
    </row>
    <row r="25" spans="1:5" x14ac:dyDescent="0.35">
      <c r="A25" s="1"/>
      <c r="B25" s="1" t="s">
        <v>39</v>
      </c>
      <c r="C25" s="3"/>
      <c r="D25" s="1" t="e">
        <f>IF(B24/B6&lt;0.3,"🚨 Liquidity Fragile","")</f>
        <v>#VALUE!</v>
      </c>
      <c r="E25" s="1" t="s">
        <v>25</v>
      </c>
    </row>
    <row r="26" spans="1:5" x14ac:dyDescent="0.35">
      <c r="A26" s="1"/>
      <c r="B26" s="1" t="s">
        <v>40</v>
      </c>
      <c r="C26" s="3"/>
      <c r="D26" s="1" t="str">
        <f>IF(B25&lt;6,"⚠️ No Shock Absorption","")</f>
        <v/>
      </c>
      <c r="E26" s="1" t="s">
        <v>25</v>
      </c>
    </row>
    <row r="27" spans="1:5" ht="15.5" x14ac:dyDescent="0.35">
      <c r="A27" s="2" t="s">
        <v>41</v>
      </c>
      <c r="B27" s="1"/>
      <c r="C27" s="3"/>
      <c r="D27" s="1"/>
      <c r="E27" s="1"/>
    </row>
    <row r="28" spans="1:5" x14ac:dyDescent="0.35">
      <c r="A28" s="1"/>
      <c r="B28" s="1" t="s">
        <v>42</v>
      </c>
      <c r="C28" s="3"/>
      <c r="D28" s="1" t="e">
        <f>B24-B27</f>
        <v>#VALUE!</v>
      </c>
      <c r="E28" s="1" t="s">
        <v>43</v>
      </c>
    </row>
    <row r="29" spans="1:5" x14ac:dyDescent="0.35">
      <c r="A29" s="1"/>
      <c r="B29" s="1" t="s">
        <v>44</v>
      </c>
      <c r="C29" s="3">
        <v>10</v>
      </c>
      <c r="D29" s="1"/>
      <c r="E29" s="1" t="s">
        <v>45</v>
      </c>
    </row>
    <row r="30" spans="1:5" x14ac:dyDescent="0.35">
      <c r="A30" s="1"/>
      <c r="B30" s="1" t="s">
        <v>46</v>
      </c>
      <c r="C30" s="3"/>
      <c r="D30" s="1"/>
      <c r="E30" s="1" t="s">
        <v>47</v>
      </c>
    </row>
    <row r="31" spans="1:5" x14ac:dyDescent="0.35">
      <c r="A31" s="1"/>
      <c r="B31" s="1" t="s">
        <v>48</v>
      </c>
      <c r="C31" s="3"/>
      <c r="D31" s="1" t="e">
        <f>IF(B31&gt;0,"This leak could cost you ₹"&amp;ROUND(B31/10000000,2)&amp;" crore over the next decade.","")</f>
        <v>#VALUE!</v>
      </c>
      <c r="E31" s="1"/>
    </row>
    <row r="32" spans="1:5" ht="15.5" x14ac:dyDescent="0.35">
      <c r="A32" s="7" t="s">
        <v>49</v>
      </c>
      <c r="B32" s="1"/>
      <c r="C32" s="3"/>
      <c r="D32" s="1"/>
      <c r="E32" s="1"/>
    </row>
    <row r="33" spans="1:5" x14ac:dyDescent="0.35">
      <c r="A33" s="1"/>
      <c r="B33" s="1" t="s">
        <v>50</v>
      </c>
      <c r="C33" s="3"/>
      <c r="D33" s="1"/>
      <c r="E33" s="1" t="s">
        <v>51</v>
      </c>
    </row>
    <row r="34" spans="1:5" x14ac:dyDescent="0.35">
      <c r="A34" s="1"/>
      <c r="B34" s="1" t="s">
        <v>52</v>
      </c>
      <c r="C34" s="3"/>
      <c r="D34" s="1"/>
      <c r="E34" s="1" t="s">
        <v>51</v>
      </c>
    </row>
    <row r="35" spans="1:5" x14ac:dyDescent="0.35">
      <c r="A35" s="1"/>
      <c r="B35" s="1" t="s">
        <v>53</v>
      </c>
      <c r="C35" s="3"/>
      <c r="D35" s="1"/>
      <c r="E35" s="1" t="s">
        <v>51</v>
      </c>
    </row>
    <row r="36" spans="1:5" x14ac:dyDescent="0.35">
      <c r="A36" s="1"/>
      <c r="B36" s="1" t="s">
        <v>54</v>
      </c>
      <c r="C36" s="3"/>
      <c r="D36" s="1" t="str">
        <f>IF(AND(B35="Yes",B36="Yes",B37="Yes"),"Green",IF(COUNTIF(B35:B37,"No")=1,"Yellow","Red"))</f>
        <v>Red</v>
      </c>
      <c r="E36" s="1" t="s">
        <v>25</v>
      </c>
    </row>
    <row r="37" spans="1:5" x14ac:dyDescent="0.35">
      <c r="A37" s="1"/>
      <c r="B37" s="1" t="s">
        <v>55</v>
      </c>
      <c r="C37" s="3"/>
      <c r="D37" s="1" t="str">
        <f>IF(B39="Red","Triple-Proof Fail Risk",IF(B39="Yellow","Partial Risk","All Clear"))</f>
        <v>All Clear</v>
      </c>
      <c r="E37" s="1"/>
    </row>
  </sheetData>
  <sheetProtection password="8AE4" sheet="1"/>
  <conditionalFormatting sqref="D14">
    <cfRule type="cellIs" dxfId="7" priority="1" operator="greaterThan">
      <formula>0.35</formula>
    </cfRule>
    <cfRule type="cellIs" dxfId="6" priority="2" operator="between">
      <formula>0.25</formula>
      <formula>0.35</formula>
    </cfRule>
    <cfRule type="cellIs" dxfId="5" priority="3" operator="lessThan">
      <formula>0.25</formula>
    </cfRule>
  </conditionalFormatting>
  <conditionalFormatting sqref="D28">
    <cfRule type="cellIs" dxfId="4" priority="4" operator="equal">
      <formula>"🚨 Liquidity Fragile"</formula>
    </cfRule>
  </conditionalFormatting>
  <conditionalFormatting sqref="D29">
    <cfRule type="cellIs" dxfId="3" priority="5" operator="equal">
      <formula>"⚠️ No Shock Absorption"</formula>
    </cfRule>
  </conditionalFormatting>
  <conditionalFormatting sqref="D40">
    <cfRule type="cellIs" dxfId="2" priority="6" operator="equal">
      <formula>"Green"</formula>
    </cfRule>
    <cfRule type="cellIs" dxfId="1" priority="7" operator="equal">
      <formula>"Yellow"</formula>
    </cfRule>
    <cfRule type="cellIs" dxfId="0" priority="8" operator="equal">
      <formula>"Red"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Audit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Edward Santosh</cp:lastModifiedBy>
  <dcterms:created xsi:type="dcterms:W3CDTF">2025-07-31T09:47:51Z</dcterms:created>
  <dcterms:modified xsi:type="dcterms:W3CDTF">2025-07-31T09:48:40Z</dcterms:modified>
</cp:coreProperties>
</file>